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Лист1!$A$1:$D$154</definedName>
  </definedNames>
  <calcPr calcId="124519"/>
</workbook>
</file>

<file path=xl/calcChain.xml><?xml version="1.0" encoding="utf-8"?>
<calcChain xmlns="http://schemas.openxmlformats.org/spreadsheetml/2006/main">
  <c r="C115" i="1"/>
  <c r="D115"/>
  <c r="B115"/>
  <c r="C113"/>
  <c r="D113"/>
  <c r="B113"/>
  <c r="C111"/>
  <c r="D111"/>
  <c r="B111"/>
  <c r="C109"/>
  <c r="D109"/>
  <c r="B109"/>
  <c r="C87"/>
  <c r="D87"/>
  <c r="B87"/>
  <c r="C99"/>
  <c r="D99"/>
  <c r="B99"/>
  <c r="C96"/>
  <c r="D96"/>
  <c r="B96"/>
  <c r="D107" l="1"/>
  <c r="C107"/>
  <c r="B107"/>
  <c r="D105"/>
  <c r="C105"/>
  <c r="B105"/>
  <c r="D103"/>
  <c r="C103"/>
  <c r="B103"/>
  <c r="C133" l="1"/>
  <c r="D133"/>
  <c r="B133"/>
  <c r="C94"/>
  <c r="D94"/>
  <c r="B94"/>
  <c r="C78" l="1"/>
  <c r="D78"/>
  <c r="B78"/>
  <c r="C71"/>
  <c r="D71"/>
  <c r="B71"/>
  <c r="C137"/>
  <c r="D137"/>
  <c r="B137"/>
  <c r="C129"/>
  <c r="D129"/>
  <c r="B129"/>
  <c r="C117"/>
  <c r="D117"/>
  <c r="B117"/>
  <c r="C119"/>
  <c r="D119"/>
  <c r="B119"/>
  <c r="C81" l="1"/>
  <c r="D81"/>
  <c r="B81"/>
  <c r="D123" l="1"/>
  <c r="C123"/>
  <c r="B123"/>
  <c r="D140" l="1"/>
  <c r="D126"/>
  <c r="D92"/>
  <c r="D90"/>
  <c r="D76"/>
  <c r="D74"/>
  <c r="D69"/>
  <c r="D66"/>
  <c r="D60"/>
  <c r="D57"/>
  <c r="D153" s="1"/>
  <c r="D154" s="1"/>
  <c r="D47"/>
  <c r="D41"/>
  <c r="D39"/>
  <c r="D30"/>
  <c r="D22"/>
  <c r="D13"/>
  <c r="D9"/>
  <c r="D6"/>
  <c r="C126"/>
  <c r="B126"/>
  <c r="C140"/>
  <c r="B140"/>
  <c r="C76"/>
  <c r="B76"/>
  <c r="C69"/>
  <c r="B69"/>
  <c r="C66"/>
  <c r="C60"/>
  <c r="C57"/>
  <c r="B66"/>
  <c r="B60"/>
  <c r="B57"/>
  <c r="C74"/>
  <c r="B74"/>
  <c r="C153" l="1"/>
  <c r="C154" s="1"/>
  <c r="B153"/>
  <c r="B154" s="1"/>
  <c r="D5"/>
  <c r="C13"/>
  <c r="B13"/>
  <c r="C30"/>
  <c r="B30"/>
  <c r="C39" l="1"/>
  <c r="B39"/>
  <c r="B22" l="1"/>
  <c r="C22"/>
  <c r="C92" l="1"/>
  <c r="B92"/>
  <c r="C90" l="1"/>
  <c r="B90"/>
  <c r="C47"/>
  <c r="C41"/>
  <c r="C9"/>
  <c r="C6"/>
  <c r="C5" l="1"/>
  <c r="B6"/>
  <c r="B9"/>
  <c r="B47"/>
  <c r="B41"/>
  <c r="B5" l="1"/>
</calcChain>
</file>

<file path=xl/comments1.xml><?xml version="1.0" encoding="utf-8"?>
<comments xmlns="http://schemas.openxmlformats.org/spreadsheetml/2006/main">
  <authors>
    <author>Автор</author>
  </authors>
  <commentList>
    <comment ref="B95" authorId="0">
      <text>
        <r>
          <rPr>
            <sz val="9"/>
            <color indexed="81"/>
            <rFont val="Tahoma"/>
            <charset val="1"/>
          </rPr>
          <t xml:space="preserve">Наш город
</t>
        </r>
      </text>
    </comment>
    <comment ref="B104" authorId="0">
      <text>
        <r>
          <rPr>
            <b/>
            <sz val="9"/>
            <color indexed="81"/>
            <rFont val="Tahoma"/>
            <charset val="1"/>
          </rPr>
          <t xml:space="preserve">ремонт бытовой техники
</t>
        </r>
      </text>
    </comment>
    <comment ref="B106" authorId="0">
      <text>
        <r>
          <rPr>
            <sz val="9"/>
            <color indexed="81"/>
            <rFont val="Tahoma"/>
            <charset val="1"/>
          </rPr>
          <t xml:space="preserve">приобретение флагов
</t>
        </r>
      </text>
    </comment>
  </commentList>
</comments>
</file>

<file path=xl/sharedStrings.xml><?xml version="1.0" encoding="utf-8"?>
<sst xmlns="http://schemas.openxmlformats.org/spreadsheetml/2006/main" count="135" uniqueCount="123">
  <si>
    <t>Статья</t>
  </si>
  <si>
    <t>221 - связь, интернет</t>
  </si>
  <si>
    <t>связь</t>
  </si>
  <si>
    <t>интернет</t>
  </si>
  <si>
    <t>222 - транспортные услуги</t>
  </si>
  <si>
    <t>223 - ТЭРы</t>
  </si>
  <si>
    <t>горячая вода</t>
  </si>
  <si>
    <t>225 - ремонт и содерж.имущ.</t>
  </si>
  <si>
    <t>заправка и ремонт орг.техники</t>
  </si>
  <si>
    <t>226 - услуги</t>
  </si>
  <si>
    <t>медосмотр</t>
  </si>
  <si>
    <t>подписка</t>
  </si>
  <si>
    <t>нотариальные услуги</t>
  </si>
  <si>
    <t>290 - налоги</t>
  </si>
  <si>
    <t>земельный налог</t>
  </si>
  <si>
    <t>имущественный налог</t>
  </si>
  <si>
    <t>транспортный налог</t>
  </si>
  <si>
    <t>лицензирование и аккредитация</t>
  </si>
  <si>
    <t>310 - основные средства</t>
  </si>
  <si>
    <t>340 - материальные запасы</t>
  </si>
  <si>
    <t>211,213 - зарплата</t>
  </si>
  <si>
    <t>зарплата</t>
  </si>
  <si>
    <t>налоги</t>
  </si>
  <si>
    <t>охрана труда</t>
  </si>
  <si>
    <t>Итого</t>
  </si>
  <si>
    <t>227 - услуги</t>
  </si>
  <si>
    <t>страховка ТС</t>
  </si>
  <si>
    <t>канализация</t>
  </si>
  <si>
    <t>водоотведение</t>
  </si>
  <si>
    <t>утилизация оргтехники</t>
  </si>
  <si>
    <t xml:space="preserve">электробезопасность </t>
  </si>
  <si>
    <t>обучение контр управл</t>
  </si>
  <si>
    <t>аттестация раб.мест</t>
  </si>
  <si>
    <t>МБОУ Стаевская СОШ</t>
  </si>
  <si>
    <t>средства защиты</t>
  </si>
  <si>
    <t>кфо 2 питание</t>
  </si>
  <si>
    <t>кфо 2 платные</t>
  </si>
  <si>
    <t>кфо 2 возмещение ТЭР</t>
  </si>
  <si>
    <t>кфо 2 родит.плата</t>
  </si>
  <si>
    <t>зарплата обл.</t>
  </si>
  <si>
    <t>налоги обл.</t>
  </si>
  <si>
    <t>учебные расходы обл.</t>
  </si>
  <si>
    <t>питание</t>
  </si>
  <si>
    <t>интернет обл.</t>
  </si>
  <si>
    <t>учебники обл.</t>
  </si>
  <si>
    <t>питание дошкольн.группа</t>
  </si>
  <si>
    <t>лагерь область питание</t>
  </si>
  <si>
    <t>питание дошкольная группа</t>
  </si>
  <si>
    <t>коммун. Работ. обл.</t>
  </si>
  <si>
    <t>коммун. Пенс. обл.</t>
  </si>
  <si>
    <t>софинансирование</t>
  </si>
  <si>
    <t>тепло 247</t>
  </si>
  <si>
    <t>эл.энергия 247</t>
  </si>
  <si>
    <t>газ 247</t>
  </si>
  <si>
    <t>вода 244</t>
  </si>
  <si>
    <t>вывоз ЖБО 244</t>
  </si>
  <si>
    <t>спецодежда</t>
  </si>
  <si>
    <t>поверка весов лагерь</t>
  </si>
  <si>
    <t>обработка против клещей</t>
  </si>
  <si>
    <t>продукты питания для лагеря</t>
  </si>
  <si>
    <t>дезинфицирующие средства</t>
  </si>
  <si>
    <t>посуда для лагеря</t>
  </si>
  <si>
    <t>кфо 2 питание 342 ст</t>
  </si>
  <si>
    <t>кфо 2 возмещение ТЭР 223 ст.</t>
  </si>
  <si>
    <t>кфо 2 платные 211 ст.</t>
  </si>
  <si>
    <t>кфо 2 платные 213 ст</t>
  </si>
  <si>
    <t>кфо 2 платные 340ст.</t>
  </si>
  <si>
    <t>федеральные</t>
  </si>
  <si>
    <t>область</t>
  </si>
  <si>
    <t>Лимит 2025</t>
  </si>
  <si>
    <t>Лимит 2026</t>
  </si>
  <si>
    <t>питание одиночки</t>
  </si>
  <si>
    <t>питание ГПД</t>
  </si>
  <si>
    <t>питание ОВЗ</t>
  </si>
  <si>
    <t>областные</t>
  </si>
  <si>
    <t>местные</t>
  </si>
  <si>
    <t>524 0702 012055030 612 кл.рук. Федер.</t>
  </si>
  <si>
    <t>Проект к бюджету 2025-2027</t>
  </si>
  <si>
    <t>Лимит 2027</t>
  </si>
  <si>
    <t xml:space="preserve">714 0702 01201 85300 611 </t>
  </si>
  <si>
    <t>ТО пожарной сигнализации</t>
  </si>
  <si>
    <t>дератизация</t>
  </si>
  <si>
    <t>хоз. И канц. Товары</t>
  </si>
  <si>
    <t>2.1.10. Организация и проведение государственной (итоговой) аттестации выпускников 9, 11 классов образовательных организаций района, в т.ч. в форме единого государственного экзамена и др.</t>
  </si>
  <si>
    <t xml:space="preserve">714 0702 01201 86029 612 </t>
  </si>
  <si>
    <t xml:space="preserve">714 0702 01201 86030 612 </t>
  </si>
  <si>
    <t>2.1.11. Обеспечение образовательных организаций учебниками. Средства для работы с электронными учебниками.</t>
  </si>
  <si>
    <t>714  0702 01201 86031 611</t>
  </si>
  <si>
    <t>714 0702 01201 86032 611</t>
  </si>
  <si>
    <t>714 0702 01201 L3040 612 питание началка</t>
  </si>
  <si>
    <t>714 0709 012EB51790 612 СОВЕТНИКИ</t>
  </si>
  <si>
    <t>714 0702 01301 86060 612</t>
  </si>
  <si>
    <t>3.1.1. Обеспечение организаций системы образования района компьютерной техникой, оборудованием, средствами коммуникации, лицензионными и сертифицированными программными продуктами</t>
  </si>
  <si>
    <t>714 0702 01301 86062 612</t>
  </si>
  <si>
    <t>перезарядка огнетушителей</t>
  </si>
  <si>
    <t>электроизмерительные работы</t>
  </si>
  <si>
    <t>714 0702 01301 86063 612</t>
  </si>
  <si>
    <t>АПС</t>
  </si>
  <si>
    <t>Стрелец</t>
  </si>
  <si>
    <t>Охрана</t>
  </si>
  <si>
    <t>714 0702 01302 86070 612</t>
  </si>
  <si>
    <t>3.2.1 Развитие инфраструктуры муниципальных образовательных организаций (текущий ремонт с целью обеспечения выполнения требований к санитарно-бытовым условиям) - оснащение пищеблоков</t>
  </si>
  <si>
    <t xml:space="preserve">714 0702 01302 86071 612 </t>
  </si>
  <si>
    <t>3.2.2 Ремонты, материально-техническое обеспечение образовательных организаций, проверка проектно-сметной документации</t>
  </si>
  <si>
    <t>714 0702 01303 86075 611</t>
  </si>
  <si>
    <t>714 0709 02003 S8180 611 область</t>
  </si>
  <si>
    <t xml:space="preserve">714 0702 05003 86585 612 </t>
  </si>
  <si>
    <t xml:space="preserve">3.3. Приобретение спортивного оборудования, баннеров, плакатов, инвентаря для спортивных залов и плоскостных спортивных сооружений  </t>
  </si>
  <si>
    <t>714 0605 08101 86620 611</t>
  </si>
  <si>
    <t>1.1.1. Плата за негативное воздействие на окружающую среду</t>
  </si>
  <si>
    <t xml:space="preserve">714 0605 08203 86685 611 </t>
  </si>
  <si>
    <t>2.3.1. Вывоз ТКО с территории учреждений бюджетной сферы</t>
  </si>
  <si>
    <t>3. Поверка приборов учета используемых энергетических ресурсов в бюджетной сфере</t>
  </si>
  <si>
    <t xml:space="preserve">714 0702 12002 86756 612 </t>
  </si>
  <si>
    <t>1.1.Издание методических рекомендаций, буклетов, памяток, плакатов, иной печатной и видеопродукции по профилактическим мерам антитеррористического характера, изготовление баннеров, в том числе аренда билборда для размещения печатной социальной рекламы</t>
  </si>
  <si>
    <t xml:space="preserve">714 0702 20001 86910 612 </t>
  </si>
  <si>
    <t>714 0702 01201N6300 612  пед.раб.</t>
  </si>
  <si>
    <t>714 0702 01201 N6780 611 молодые спец</t>
  </si>
  <si>
    <t xml:space="preserve">714 0702 01201N6780 612 </t>
  </si>
  <si>
    <t>714 0702 01201 S0190 611 питание малооб. Обл.</t>
  </si>
  <si>
    <t>714 1003 01304N3660 коммун. 612</t>
  </si>
  <si>
    <t>714 1003 02002 N3170 611</t>
  </si>
  <si>
    <t>714 1004 02002 N3150 611 питание многод. Обл.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</si>
</sst>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164" fontId="0" fillId="0" borderId="0" xfId="1" applyFont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0" fillId="0" borderId="1" xfId="0" applyBorder="1" applyAlignment="1">
      <alignment wrapText="1"/>
    </xf>
    <xf numFmtId="165" fontId="5" fillId="5" borderId="1" xfId="1" applyNumberFormat="1" applyFont="1" applyFill="1" applyBorder="1" applyAlignment="1"/>
    <xf numFmtId="165" fontId="1" fillId="2" borderId="1" xfId="1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165" fontId="5" fillId="5" borderId="1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0" fontId="0" fillId="0" borderId="1" xfId="0" applyFill="1" applyBorder="1"/>
    <xf numFmtId="165" fontId="0" fillId="0" borderId="1" xfId="1" applyNumberFormat="1" applyFont="1" applyBorder="1" applyAlignment="1"/>
    <xf numFmtId="165" fontId="4" fillId="0" borderId="1" xfId="1" applyNumberFormat="1" applyFont="1" applyBorder="1" applyAlignment="1">
      <alignment horizontal="center"/>
    </xf>
    <xf numFmtId="0" fontId="0" fillId="0" borderId="0" xfId="0" applyFill="1"/>
    <xf numFmtId="49" fontId="5" fillId="6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vertical="center" wrapText="1" shrinkToFit="1"/>
    </xf>
    <xf numFmtId="164" fontId="1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4"/>
  <sheetViews>
    <sheetView tabSelected="1" view="pageBreakPreview" topLeftCell="A121" zoomScale="96" zoomScaleSheetLayoutView="96" workbookViewId="0">
      <selection activeCell="C141" sqref="C141:D142"/>
    </sheetView>
  </sheetViews>
  <sheetFormatPr defaultRowHeight="15"/>
  <cols>
    <col min="1" max="1" width="56.85546875" customWidth="1"/>
    <col min="2" max="2" width="22.7109375" style="2" customWidth="1"/>
    <col min="3" max="3" width="21.28515625" style="2" customWidth="1"/>
    <col min="4" max="4" width="21.7109375" style="2" customWidth="1"/>
  </cols>
  <sheetData>
    <row r="1" spans="1:4" ht="22.5" customHeight="1">
      <c r="A1" s="28" t="s">
        <v>77</v>
      </c>
      <c r="B1" s="28"/>
      <c r="C1" s="28"/>
      <c r="D1"/>
    </row>
    <row r="2" spans="1:4" ht="21" customHeight="1">
      <c r="A2" s="30" t="s">
        <v>33</v>
      </c>
      <c r="B2" s="30"/>
      <c r="C2" s="30"/>
      <c r="D2"/>
    </row>
    <row r="3" spans="1:4" ht="14.45" customHeight="1">
      <c r="A3" s="29" t="s">
        <v>0</v>
      </c>
      <c r="B3" s="27" t="s">
        <v>69</v>
      </c>
      <c r="C3" s="27" t="s">
        <v>70</v>
      </c>
      <c r="D3" s="27" t="s">
        <v>78</v>
      </c>
    </row>
    <row r="4" spans="1:4" ht="38.25" customHeight="1">
      <c r="A4" s="29"/>
      <c r="B4" s="27"/>
      <c r="C4" s="27"/>
      <c r="D4" s="27"/>
    </row>
    <row r="5" spans="1:4" ht="19.5" customHeight="1">
      <c r="A5" s="8" t="s">
        <v>79</v>
      </c>
      <c r="B5" s="11">
        <f>B6+B9+B12+B13+B22+B30+B41+B46+B47+B39</f>
        <v>3319810.3599999994</v>
      </c>
      <c r="C5" s="11">
        <f>C6+C9+C12+C13+C22+C30+C41+C46+C47+C39</f>
        <v>3433948.62</v>
      </c>
      <c r="D5" s="11">
        <f>D6+D9+D12+D13+D22+D30+D41+D46+D47+D39</f>
        <v>3552935.48</v>
      </c>
    </row>
    <row r="6" spans="1:4" ht="20.25" customHeight="1">
      <c r="A6" s="7" t="s">
        <v>20</v>
      </c>
      <c r="B6" s="12">
        <f t="shared" ref="B6" si="0">SUM(B7:B8)</f>
        <v>0</v>
      </c>
      <c r="C6" s="12">
        <f t="shared" ref="C6:D6" si="1">SUM(C7:C8)</f>
        <v>0</v>
      </c>
      <c r="D6" s="12">
        <f t="shared" si="1"/>
        <v>0</v>
      </c>
    </row>
    <row r="7" spans="1:4" ht="17.100000000000001" customHeight="1">
      <c r="A7" s="3" t="s">
        <v>21</v>
      </c>
      <c r="B7" s="13"/>
      <c r="C7" s="13"/>
      <c r="D7" s="13"/>
    </row>
    <row r="8" spans="1:4" ht="17.100000000000001" customHeight="1">
      <c r="A8" s="4" t="s">
        <v>22</v>
      </c>
      <c r="B8" s="13"/>
      <c r="C8" s="13"/>
      <c r="D8" s="13"/>
    </row>
    <row r="9" spans="1:4" ht="18.75">
      <c r="A9" s="7" t="s">
        <v>1</v>
      </c>
      <c r="B9" s="12">
        <f>SUM(B10:B11)</f>
        <v>6400</v>
      </c>
      <c r="C9" s="12">
        <f>SUM(C10:C11)</f>
        <v>6400</v>
      </c>
      <c r="D9" s="12">
        <f>SUM(D10:D11)</f>
        <v>6400</v>
      </c>
    </row>
    <row r="10" spans="1:4">
      <c r="A10" s="1" t="s">
        <v>2</v>
      </c>
      <c r="B10" s="14">
        <v>6400</v>
      </c>
      <c r="C10" s="14">
        <v>6400</v>
      </c>
      <c r="D10" s="14">
        <v>6400</v>
      </c>
    </row>
    <row r="11" spans="1:4">
      <c r="A11" s="1" t="s">
        <v>3</v>
      </c>
      <c r="B11" s="14"/>
      <c r="C11" s="14"/>
      <c r="D11" s="14"/>
    </row>
    <row r="12" spans="1:4" ht="18.75">
      <c r="A12" s="7" t="s">
        <v>4</v>
      </c>
      <c r="B12" s="12"/>
      <c r="C12" s="12"/>
      <c r="D12" s="12"/>
    </row>
    <row r="13" spans="1:4" ht="18.75">
      <c r="A13" s="7" t="s">
        <v>5</v>
      </c>
      <c r="B13" s="12">
        <f t="shared" ref="B13:C13" si="2">SUM(B14:B21)</f>
        <v>2938533.5599999996</v>
      </c>
      <c r="C13" s="12">
        <f t="shared" si="2"/>
        <v>3059671.8200000003</v>
      </c>
      <c r="D13" s="12">
        <f t="shared" ref="D13" si="3">SUM(D14:D21)</f>
        <v>3181658.68</v>
      </c>
    </row>
    <row r="14" spans="1:4">
      <c r="A14" s="1" t="s">
        <v>51</v>
      </c>
      <c r="B14" s="15">
        <v>2515848.2999999998</v>
      </c>
      <c r="C14" s="15">
        <v>2616482.23</v>
      </c>
      <c r="D14" s="15">
        <v>2721141.52</v>
      </c>
    </row>
    <row r="15" spans="1:4">
      <c r="A15" s="1" t="s">
        <v>52</v>
      </c>
      <c r="B15" s="15">
        <v>399691.8</v>
      </c>
      <c r="C15" s="15">
        <v>419676.39</v>
      </c>
      <c r="D15" s="15">
        <v>436463.44</v>
      </c>
    </row>
    <row r="16" spans="1:4">
      <c r="A16" s="1" t="s">
        <v>53</v>
      </c>
      <c r="B16" s="15"/>
      <c r="C16" s="15"/>
      <c r="D16" s="15"/>
    </row>
    <row r="17" spans="1:4">
      <c r="A17" s="1" t="s">
        <v>54</v>
      </c>
      <c r="B17" s="15">
        <v>12993.46</v>
      </c>
      <c r="C17" s="15">
        <v>13513.2</v>
      </c>
      <c r="D17" s="15">
        <v>14053.72</v>
      </c>
    </row>
    <row r="18" spans="1:4">
      <c r="A18" s="1" t="s">
        <v>6</v>
      </c>
      <c r="B18" s="15"/>
      <c r="C18" s="15"/>
      <c r="D18" s="15"/>
    </row>
    <row r="19" spans="1:4">
      <c r="A19" s="1" t="s">
        <v>28</v>
      </c>
      <c r="B19" s="15"/>
      <c r="C19" s="15"/>
      <c r="D19" s="15"/>
    </row>
    <row r="20" spans="1:4">
      <c r="A20" s="1" t="s">
        <v>27</v>
      </c>
      <c r="B20" s="15"/>
      <c r="C20" s="15"/>
      <c r="D20" s="15"/>
    </row>
    <row r="21" spans="1:4">
      <c r="A21" s="1" t="s">
        <v>55</v>
      </c>
      <c r="B21" s="15">
        <v>10000</v>
      </c>
      <c r="C21" s="15">
        <v>10000</v>
      </c>
      <c r="D21" s="15">
        <v>10000</v>
      </c>
    </row>
    <row r="22" spans="1:4" ht="18.75">
      <c r="A22" s="7" t="s">
        <v>7</v>
      </c>
      <c r="B22" s="12">
        <f>SUM(B23:B29)</f>
        <v>46404.800000000003</v>
      </c>
      <c r="C22" s="12">
        <f>SUM(C23:C29)</f>
        <v>46404.800000000003</v>
      </c>
      <c r="D22" s="12">
        <f>SUM(D23:D29)</f>
        <v>46404.800000000003</v>
      </c>
    </row>
    <row r="23" spans="1:4">
      <c r="A23" s="1" t="s">
        <v>8</v>
      </c>
      <c r="B23" s="15">
        <v>20000</v>
      </c>
      <c r="C23" s="15">
        <v>20000</v>
      </c>
      <c r="D23" s="15">
        <v>20000</v>
      </c>
    </row>
    <row r="24" spans="1:4">
      <c r="A24" s="1" t="s">
        <v>80</v>
      </c>
      <c r="B24" s="15">
        <v>11404.8</v>
      </c>
      <c r="C24" s="15">
        <v>11404.8</v>
      </c>
      <c r="D24" s="15">
        <v>11404.8</v>
      </c>
    </row>
    <row r="25" spans="1:4">
      <c r="A25" s="10" t="s">
        <v>81</v>
      </c>
      <c r="B25" s="15">
        <v>15000</v>
      </c>
      <c r="C25" s="15">
        <v>15000</v>
      </c>
      <c r="D25" s="15">
        <v>15000</v>
      </c>
    </row>
    <row r="26" spans="1:4">
      <c r="A26" s="10"/>
      <c r="B26" s="15"/>
      <c r="C26" s="15"/>
      <c r="D26" s="15"/>
    </row>
    <row r="27" spans="1:4">
      <c r="A27" s="10"/>
      <c r="B27" s="15"/>
      <c r="C27" s="15"/>
      <c r="D27" s="15"/>
    </row>
    <row r="28" spans="1:4">
      <c r="A28" s="10"/>
      <c r="B28" s="15"/>
      <c r="C28" s="15"/>
      <c r="D28" s="15"/>
    </row>
    <row r="29" spans="1:4">
      <c r="A29" s="1"/>
      <c r="B29" s="14"/>
      <c r="C29" s="14"/>
      <c r="D29" s="14"/>
    </row>
    <row r="30" spans="1:4" ht="18.75">
      <c r="A30" s="7" t="s">
        <v>9</v>
      </c>
      <c r="B30" s="12">
        <f>SUM(B31:B38)</f>
        <v>132300</v>
      </c>
      <c r="C30" s="12">
        <f>SUM(C31:C38)</f>
        <v>125300</v>
      </c>
      <c r="D30" s="12">
        <f>SUM(D31:D38)</f>
        <v>122300</v>
      </c>
    </row>
    <row r="31" spans="1:4">
      <c r="A31" s="1" t="s">
        <v>10</v>
      </c>
      <c r="B31" s="15">
        <v>107300</v>
      </c>
      <c r="C31" s="15">
        <v>107300</v>
      </c>
      <c r="D31" s="15">
        <v>107300</v>
      </c>
    </row>
    <row r="32" spans="1:4">
      <c r="A32" s="1" t="s">
        <v>29</v>
      </c>
      <c r="B32" s="15"/>
      <c r="C32" s="15"/>
      <c r="D32" s="15"/>
    </row>
    <row r="33" spans="1:4">
      <c r="A33" s="1" t="s">
        <v>11</v>
      </c>
      <c r="B33" s="15">
        <v>6000</v>
      </c>
      <c r="C33" s="15">
        <v>6000</v>
      </c>
      <c r="D33" s="15">
        <v>6000</v>
      </c>
    </row>
    <row r="34" spans="1:4">
      <c r="A34" s="1" t="s">
        <v>12</v>
      </c>
      <c r="B34" s="15">
        <v>7000</v>
      </c>
      <c r="C34" s="15">
        <v>7000</v>
      </c>
      <c r="D34" s="15">
        <v>7000</v>
      </c>
    </row>
    <row r="35" spans="1:4">
      <c r="A35" s="10" t="s">
        <v>30</v>
      </c>
      <c r="B35" s="15">
        <v>2000</v>
      </c>
      <c r="C35" s="15">
        <v>2000</v>
      </c>
      <c r="D35" s="15">
        <v>2000</v>
      </c>
    </row>
    <row r="36" spans="1:4">
      <c r="A36" s="10" t="s">
        <v>31</v>
      </c>
      <c r="B36" s="15">
        <v>10000</v>
      </c>
      <c r="C36" s="15"/>
      <c r="D36" s="15"/>
    </row>
    <row r="37" spans="1:4">
      <c r="A37" s="10" t="s">
        <v>23</v>
      </c>
      <c r="B37" s="14"/>
      <c r="C37" s="15">
        <v>3000</v>
      </c>
      <c r="D37" s="15"/>
    </row>
    <row r="38" spans="1:4">
      <c r="A38" s="1" t="s">
        <v>32</v>
      </c>
      <c r="B38" s="14"/>
      <c r="C38" s="15"/>
      <c r="D38" s="15"/>
    </row>
    <row r="39" spans="1:4" ht="18.75">
      <c r="A39" s="7" t="s">
        <v>25</v>
      </c>
      <c r="B39" s="12">
        <f>SUM(B40)</f>
        <v>0</v>
      </c>
      <c r="C39" s="12">
        <f>SUM(C40)</f>
        <v>0</v>
      </c>
      <c r="D39" s="12">
        <f>SUM(D40)</f>
        <v>0</v>
      </c>
    </row>
    <row r="40" spans="1:4">
      <c r="A40" s="1" t="s">
        <v>26</v>
      </c>
      <c r="B40" s="14"/>
      <c r="C40" s="14"/>
      <c r="D40" s="14"/>
    </row>
    <row r="41" spans="1:4" ht="18.75">
      <c r="A41" s="7" t="s">
        <v>13</v>
      </c>
      <c r="B41" s="12">
        <f t="shared" ref="B41" si="4">SUM(B42:B45)</f>
        <v>53172</v>
      </c>
      <c r="C41" s="12">
        <f t="shared" ref="C41:D41" si="5">SUM(C42:C45)</f>
        <v>53172</v>
      </c>
      <c r="D41" s="12">
        <f t="shared" si="5"/>
        <v>53172</v>
      </c>
    </row>
    <row r="42" spans="1:4" ht="15.75">
      <c r="A42" s="5" t="s">
        <v>14</v>
      </c>
      <c r="B42" s="16">
        <v>44772</v>
      </c>
      <c r="C42" s="16">
        <v>44772</v>
      </c>
      <c r="D42" s="16">
        <v>44772</v>
      </c>
    </row>
    <row r="43" spans="1:4" ht="15.75">
      <c r="A43" s="5" t="s">
        <v>15</v>
      </c>
      <c r="B43" s="16">
        <v>1400</v>
      </c>
      <c r="C43" s="16">
        <v>1400</v>
      </c>
      <c r="D43" s="16">
        <v>1400</v>
      </c>
    </row>
    <row r="44" spans="1:4" ht="15.75">
      <c r="A44" s="5" t="s">
        <v>16</v>
      </c>
      <c r="B44" s="16"/>
      <c r="C44" s="16"/>
      <c r="D44" s="16"/>
    </row>
    <row r="45" spans="1:4" ht="15.75">
      <c r="A45" s="5" t="s">
        <v>17</v>
      </c>
      <c r="B45" s="16">
        <v>7000</v>
      </c>
      <c r="C45" s="16">
        <v>7000</v>
      </c>
      <c r="D45" s="16">
        <v>7000</v>
      </c>
    </row>
    <row r="46" spans="1:4" ht="18.75">
      <c r="A46" s="7" t="s">
        <v>18</v>
      </c>
      <c r="B46" s="12"/>
      <c r="C46" s="12"/>
      <c r="D46" s="12"/>
    </row>
    <row r="47" spans="1:4" ht="18.75">
      <c r="A47" s="7" t="s">
        <v>19</v>
      </c>
      <c r="B47" s="12">
        <f>SUM(B48:B56)</f>
        <v>143000</v>
      </c>
      <c r="C47" s="12">
        <f>SUM(C48:C56)</f>
        <v>143000</v>
      </c>
      <c r="D47" s="12">
        <f>SUM(D48:D56)</f>
        <v>143000</v>
      </c>
    </row>
    <row r="48" spans="1:4">
      <c r="A48" s="1" t="s">
        <v>34</v>
      </c>
      <c r="B48" s="23">
        <v>40000</v>
      </c>
      <c r="C48" s="23">
        <v>40000</v>
      </c>
      <c r="D48" s="23">
        <v>40000</v>
      </c>
    </row>
    <row r="49" spans="1:4">
      <c r="A49" s="1" t="s">
        <v>56</v>
      </c>
      <c r="B49" s="23">
        <v>25000</v>
      </c>
      <c r="C49" s="23">
        <v>25000</v>
      </c>
      <c r="D49" s="23">
        <v>25000</v>
      </c>
    </row>
    <row r="50" spans="1:4">
      <c r="A50" s="1" t="s">
        <v>82</v>
      </c>
      <c r="B50" s="23">
        <v>78000</v>
      </c>
      <c r="C50" s="23">
        <v>78000</v>
      </c>
      <c r="D50" s="23">
        <v>78000</v>
      </c>
    </row>
    <row r="51" spans="1:4">
      <c r="A51" s="1"/>
      <c r="B51" s="23"/>
      <c r="C51" s="23"/>
      <c r="D51" s="23"/>
    </row>
    <row r="52" spans="1:4">
      <c r="A52" s="1"/>
      <c r="B52" s="23"/>
      <c r="C52" s="23"/>
      <c r="D52" s="23"/>
    </row>
    <row r="53" spans="1:4">
      <c r="A53" s="1"/>
      <c r="B53" s="23"/>
      <c r="C53" s="23"/>
      <c r="D53" s="23"/>
    </row>
    <row r="54" spans="1:4">
      <c r="A54" s="1"/>
      <c r="B54" s="23"/>
      <c r="C54" s="23"/>
      <c r="D54" s="23"/>
    </row>
    <row r="55" spans="1:4">
      <c r="A55" s="1"/>
      <c r="B55" s="23"/>
      <c r="C55" s="23"/>
      <c r="D55" s="23"/>
    </row>
    <row r="56" spans="1:4">
      <c r="A56" s="1"/>
      <c r="B56" s="23"/>
      <c r="C56" s="23"/>
      <c r="D56" s="23"/>
    </row>
    <row r="57" spans="1:4" ht="18.75">
      <c r="A57" s="8" t="s">
        <v>116</v>
      </c>
      <c r="B57" s="17">
        <f>B58+B59</f>
        <v>11800000</v>
      </c>
      <c r="C57" s="17">
        <f>C58+C59</f>
        <v>11800000</v>
      </c>
      <c r="D57" s="17">
        <f>D58+D59</f>
        <v>11800000</v>
      </c>
    </row>
    <row r="58" spans="1:4">
      <c r="A58" s="9" t="s">
        <v>39</v>
      </c>
      <c r="B58" s="20">
        <v>9063000</v>
      </c>
      <c r="C58" s="20">
        <v>9063000</v>
      </c>
      <c r="D58" s="20">
        <v>9063000</v>
      </c>
    </row>
    <row r="59" spans="1:4">
      <c r="A59" s="9" t="s">
        <v>40</v>
      </c>
      <c r="B59" s="20">
        <v>2737000</v>
      </c>
      <c r="C59" s="20">
        <v>2737000</v>
      </c>
      <c r="D59" s="20">
        <v>2737000</v>
      </c>
    </row>
    <row r="60" spans="1:4" ht="18.75">
      <c r="A60" s="8" t="s">
        <v>116</v>
      </c>
      <c r="B60" s="17">
        <f>SUM(B61:B65)</f>
        <v>3268000</v>
      </c>
      <c r="C60" s="17">
        <f>SUM(C61:C65)</f>
        <v>3268000</v>
      </c>
      <c r="D60" s="17">
        <f>SUM(D61:D65)</f>
        <v>3268000</v>
      </c>
    </row>
    <row r="61" spans="1:4">
      <c r="A61" s="9" t="s">
        <v>39</v>
      </c>
      <c r="B61" s="20">
        <v>2493100</v>
      </c>
      <c r="C61" s="20">
        <v>2493100</v>
      </c>
      <c r="D61" s="20">
        <v>2493100</v>
      </c>
    </row>
    <row r="62" spans="1:4">
      <c r="A62" s="9" t="s">
        <v>40</v>
      </c>
      <c r="B62" s="20">
        <v>752900</v>
      </c>
      <c r="C62" s="20">
        <v>752900</v>
      </c>
      <c r="D62" s="20">
        <v>752900</v>
      </c>
    </row>
    <row r="63" spans="1:4">
      <c r="A63" s="9" t="s">
        <v>43</v>
      </c>
      <c r="B63" s="20"/>
      <c r="C63" s="20"/>
      <c r="D63" s="20"/>
    </row>
    <row r="64" spans="1:4">
      <c r="A64" s="9" t="s">
        <v>44</v>
      </c>
      <c r="B64" s="20"/>
      <c r="C64" s="20"/>
      <c r="D64" s="20"/>
    </row>
    <row r="65" spans="1:5">
      <c r="A65" s="9" t="s">
        <v>41</v>
      </c>
      <c r="B65" s="20">
        <v>22000</v>
      </c>
      <c r="C65" s="20">
        <v>22000</v>
      </c>
      <c r="D65" s="20">
        <v>22000</v>
      </c>
    </row>
    <row r="66" spans="1:5" ht="18.75">
      <c r="A66" s="8" t="s">
        <v>117</v>
      </c>
      <c r="B66" s="17">
        <f>B67+B68</f>
        <v>41000</v>
      </c>
      <c r="C66" s="17">
        <f>C67+C68</f>
        <v>41000</v>
      </c>
      <c r="D66" s="17">
        <f>D67+D68</f>
        <v>41000</v>
      </c>
    </row>
    <row r="67" spans="1:5">
      <c r="A67" s="9" t="s">
        <v>39</v>
      </c>
      <c r="B67" s="20">
        <v>31500</v>
      </c>
      <c r="C67" s="20">
        <v>31500</v>
      </c>
      <c r="D67" s="20">
        <v>31500</v>
      </c>
    </row>
    <row r="68" spans="1:5">
      <c r="A68" s="9" t="s">
        <v>40</v>
      </c>
      <c r="B68" s="20">
        <v>9500</v>
      </c>
      <c r="C68" s="20">
        <v>9500</v>
      </c>
      <c r="D68" s="20">
        <v>9500</v>
      </c>
    </row>
    <row r="69" spans="1:5" ht="18.75">
      <c r="A69" s="8" t="s">
        <v>122</v>
      </c>
      <c r="B69" s="17">
        <f>B70</f>
        <v>72450</v>
      </c>
      <c r="C69" s="17">
        <f>C70</f>
        <v>72450</v>
      </c>
      <c r="D69" s="17">
        <f>D70</f>
        <v>72450</v>
      </c>
    </row>
    <row r="70" spans="1:5">
      <c r="A70" s="9" t="s">
        <v>45</v>
      </c>
      <c r="B70" s="20">
        <v>72450</v>
      </c>
      <c r="C70" s="20">
        <v>72450</v>
      </c>
      <c r="D70" s="20">
        <v>72450</v>
      </c>
    </row>
    <row r="71" spans="1:5" ht="19.149999999999999" customHeight="1">
      <c r="A71" s="8" t="s">
        <v>88</v>
      </c>
      <c r="B71" s="17">
        <f>SUM(B72:B73)</f>
        <v>92300</v>
      </c>
      <c r="C71" s="17">
        <f t="shared" ref="C71:D71" si="6">SUM(C72:C73)</f>
        <v>92300</v>
      </c>
      <c r="D71" s="17">
        <f t="shared" si="6"/>
        <v>92300</v>
      </c>
    </row>
    <row r="72" spans="1:5" ht="19.149999999999999" customHeight="1">
      <c r="A72" s="1" t="s">
        <v>71</v>
      </c>
      <c r="B72" s="14">
        <v>92300</v>
      </c>
      <c r="C72" s="14">
        <v>92300</v>
      </c>
      <c r="D72" s="14">
        <v>92300</v>
      </c>
    </row>
    <row r="73" spans="1:5" ht="19.149999999999999" customHeight="1">
      <c r="A73" s="1" t="s">
        <v>47</v>
      </c>
      <c r="B73" s="14"/>
      <c r="C73" s="14"/>
      <c r="D73" s="14"/>
    </row>
    <row r="74" spans="1:5" ht="18.75">
      <c r="A74" s="8" t="s">
        <v>121</v>
      </c>
      <c r="B74" s="17">
        <f>B75</f>
        <v>183800</v>
      </c>
      <c r="C74" s="17">
        <f>C75</f>
        <v>183800</v>
      </c>
      <c r="D74" s="17">
        <f>D75</f>
        <v>183800</v>
      </c>
    </row>
    <row r="75" spans="1:5">
      <c r="A75" s="9" t="s">
        <v>42</v>
      </c>
      <c r="B75" s="20">
        <v>183800</v>
      </c>
      <c r="C75" s="20">
        <v>183800</v>
      </c>
      <c r="D75" s="20">
        <v>183800</v>
      </c>
    </row>
    <row r="76" spans="1:5" ht="18.75">
      <c r="A76" s="8" t="s">
        <v>119</v>
      </c>
      <c r="B76" s="17">
        <f>B77</f>
        <v>15789.47</v>
      </c>
      <c r="C76" s="17">
        <f>C77</f>
        <v>15789.47</v>
      </c>
      <c r="D76" s="17">
        <f>D77</f>
        <v>15789.47</v>
      </c>
    </row>
    <row r="77" spans="1:5">
      <c r="A77" s="9" t="s">
        <v>42</v>
      </c>
      <c r="B77" s="20">
        <v>15789.47</v>
      </c>
      <c r="C77" s="20">
        <v>15789.47</v>
      </c>
      <c r="D77" s="20">
        <v>15789.47</v>
      </c>
      <c r="E77" s="24"/>
    </row>
    <row r="78" spans="1:5" ht="18.75">
      <c r="A78" s="8" t="s">
        <v>104</v>
      </c>
      <c r="B78" s="17">
        <f>SUM(B79:B80)</f>
        <v>100000.53</v>
      </c>
      <c r="C78" s="17">
        <f t="shared" ref="C78:D78" si="7">SUM(C79:C80)</f>
        <v>100790</v>
      </c>
      <c r="D78" s="17">
        <f t="shared" si="7"/>
        <v>100790</v>
      </c>
    </row>
    <row r="79" spans="1:5">
      <c r="A79" s="1" t="s">
        <v>72</v>
      </c>
      <c r="B79" s="14">
        <v>34961.53</v>
      </c>
      <c r="C79" s="14">
        <v>35571</v>
      </c>
      <c r="D79" s="14">
        <v>35571</v>
      </c>
    </row>
    <row r="80" spans="1:5">
      <c r="A80" s="1" t="s">
        <v>73</v>
      </c>
      <c r="B80" s="14">
        <v>65039</v>
      </c>
      <c r="C80" s="14">
        <v>65219</v>
      </c>
      <c r="D80" s="14">
        <v>65219</v>
      </c>
    </row>
    <row r="81" spans="1:5" ht="19.149999999999999" customHeight="1">
      <c r="A81" s="8" t="s">
        <v>87</v>
      </c>
      <c r="B81" s="17">
        <f>B82+B83+B84+B85+B86</f>
        <v>112719.1</v>
      </c>
      <c r="C81" s="17">
        <f t="shared" ref="C81:D81" si="8">C82+C83+C84+C85+C86</f>
        <v>112719.1</v>
      </c>
      <c r="D81" s="17">
        <f t="shared" si="8"/>
        <v>112719.1</v>
      </c>
    </row>
    <row r="82" spans="1:5" ht="19.149999999999999" customHeight="1">
      <c r="A82" s="1" t="s">
        <v>57</v>
      </c>
      <c r="B82" s="22">
        <v>1600</v>
      </c>
      <c r="C82" s="22">
        <v>1600</v>
      </c>
      <c r="D82" s="22">
        <v>1600</v>
      </c>
    </row>
    <row r="83" spans="1:5" ht="19.149999999999999" customHeight="1">
      <c r="A83" s="1" t="s">
        <v>58</v>
      </c>
      <c r="B83" s="22"/>
      <c r="C83" s="22"/>
      <c r="D83" s="22"/>
    </row>
    <row r="84" spans="1:5" ht="19.149999999999999" customHeight="1">
      <c r="A84" s="1" t="s">
        <v>59</v>
      </c>
      <c r="B84" s="22">
        <v>91919.1</v>
      </c>
      <c r="C84" s="22">
        <v>91919.1</v>
      </c>
      <c r="D84" s="22">
        <v>91919.1</v>
      </c>
    </row>
    <row r="85" spans="1:5" ht="19.149999999999999" customHeight="1">
      <c r="A85" s="1" t="s">
        <v>60</v>
      </c>
      <c r="B85" s="22">
        <v>6600</v>
      </c>
      <c r="C85" s="22">
        <v>6600</v>
      </c>
      <c r="D85" s="22">
        <v>6600</v>
      </c>
    </row>
    <row r="86" spans="1:5" ht="19.149999999999999" customHeight="1">
      <c r="A86" s="1" t="s">
        <v>61</v>
      </c>
      <c r="B86" s="22">
        <v>12600</v>
      </c>
      <c r="C86" s="22">
        <v>12600</v>
      </c>
      <c r="D86" s="22">
        <v>12600</v>
      </c>
    </row>
    <row r="87" spans="1:5" ht="19.149999999999999" customHeight="1">
      <c r="A87" s="8" t="s">
        <v>105</v>
      </c>
      <c r="B87" s="17">
        <f>SUM(B88:B89)</f>
        <v>105066.39</v>
      </c>
      <c r="C87" s="17">
        <f t="shared" ref="C87:D87" si="9">SUM(C88:C89)</f>
        <v>105066.39</v>
      </c>
      <c r="D87" s="17">
        <f t="shared" si="9"/>
        <v>105066.39</v>
      </c>
    </row>
    <row r="88" spans="1:5" ht="23.45" customHeight="1">
      <c r="A88" s="9" t="s">
        <v>46</v>
      </c>
      <c r="B88" s="20">
        <v>99813</v>
      </c>
      <c r="C88" s="20">
        <v>99813</v>
      </c>
      <c r="D88" s="20">
        <v>99813</v>
      </c>
      <c r="E88" s="24"/>
    </row>
    <row r="89" spans="1:5" s="24" customFormat="1" ht="23.45" customHeight="1">
      <c r="A89" s="21" t="s">
        <v>50</v>
      </c>
      <c r="B89" s="13">
        <v>5253.39</v>
      </c>
      <c r="C89" s="13">
        <v>5253.39</v>
      </c>
      <c r="D89" s="13">
        <v>5253.39</v>
      </c>
    </row>
    <row r="90" spans="1:5" ht="18.75">
      <c r="A90" s="8" t="s">
        <v>84</v>
      </c>
      <c r="B90" s="17">
        <f>B91</f>
        <v>43800</v>
      </c>
      <c r="C90" s="17">
        <f>C91</f>
        <v>43800</v>
      </c>
      <c r="D90" s="17">
        <f>D91</f>
        <v>43800</v>
      </c>
    </row>
    <row r="91" spans="1:5" ht="51">
      <c r="A91" s="26" t="s">
        <v>83</v>
      </c>
      <c r="B91" s="14">
        <v>43800</v>
      </c>
      <c r="C91" s="14">
        <v>43800</v>
      </c>
      <c r="D91" s="14">
        <v>43800</v>
      </c>
    </row>
    <row r="92" spans="1:5" ht="18.75">
      <c r="A92" s="8" t="s">
        <v>85</v>
      </c>
      <c r="B92" s="17">
        <f>B93</f>
        <v>200000</v>
      </c>
      <c r="C92" s="17">
        <f>C93</f>
        <v>0</v>
      </c>
      <c r="D92" s="17">
        <f>D93</f>
        <v>0</v>
      </c>
    </row>
    <row r="93" spans="1:5" ht="25.5">
      <c r="A93" s="26" t="s">
        <v>86</v>
      </c>
      <c r="B93" s="14">
        <v>200000</v>
      </c>
      <c r="C93" s="14"/>
      <c r="D93" s="14"/>
    </row>
    <row r="94" spans="1:5" ht="18.75">
      <c r="A94" s="8" t="s">
        <v>91</v>
      </c>
      <c r="B94" s="17">
        <f>B95</f>
        <v>37500</v>
      </c>
      <c r="C94" s="17">
        <f t="shared" ref="C94:D94" si="10">C95</f>
        <v>37500</v>
      </c>
      <c r="D94" s="17">
        <f t="shared" si="10"/>
        <v>37500</v>
      </c>
    </row>
    <row r="95" spans="1:5" ht="51">
      <c r="A95" s="26" t="s">
        <v>92</v>
      </c>
      <c r="B95" s="14">
        <v>37500</v>
      </c>
      <c r="C95" s="14">
        <v>37500</v>
      </c>
      <c r="D95" s="14">
        <v>37500</v>
      </c>
    </row>
    <row r="96" spans="1:5" ht="18.75">
      <c r="A96" s="25" t="s">
        <v>93</v>
      </c>
      <c r="B96" s="17">
        <f>SUM(B97:B98)</f>
        <v>25400</v>
      </c>
      <c r="C96" s="17">
        <f t="shared" ref="C96:D96" si="11">SUM(C97:C98)</f>
        <v>25400</v>
      </c>
      <c r="D96" s="17">
        <f t="shared" si="11"/>
        <v>25400</v>
      </c>
    </row>
    <row r="97" spans="1:4" ht="19.5" customHeight="1">
      <c r="A97" s="1" t="s">
        <v>95</v>
      </c>
      <c r="B97" s="18">
        <v>22000</v>
      </c>
      <c r="C97" s="18">
        <v>22000</v>
      </c>
      <c r="D97" s="18">
        <v>22000</v>
      </c>
    </row>
    <row r="98" spans="1:4" ht="19.5" customHeight="1">
      <c r="A98" s="1" t="s">
        <v>94</v>
      </c>
      <c r="B98" s="18">
        <v>3400</v>
      </c>
      <c r="C98" s="18">
        <v>3400</v>
      </c>
      <c r="D98" s="18">
        <v>3400</v>
      </c>
    </row>
    <row r="99" spans="1:4" ht="23.25" customHeight="1">
      <c r="A99" s="25" t="s">
        <v>96</v>
      </c>
      <c r="B99" s="17">
        <f>SUM(B100:B102)</f>
        <v>84106.799999999988</v>
      </c>
      <c r="C99" s="17">
        <f t="shared" ref="C99:D99" si="12">SUM(C100:C102)</f>
        <v>84106.799999999988</v>
      </c>
      <c r="D99" s="17">
        <f t="shared" si="12"/>
        <v>84106.799999999988</v>
      </c>
    </row>
    <row r="100" spans="1:4" ht="19.5" customHeight="1">
      <c r="A100" s="1" t="s">
        <v>97</v>
      </c>
      <c r="B100" s="18">
        <v>45975.6</v>
      </c>
      <c r="C100" s="18">
        <v>45975.6</v>
      </c>
      <c r="D100" s="18">
        <v>45975.6</v>
      </c>
    </row>
    <row r="101" spans="1:4" ht="19.5" customHeight="1">
      <c r="A101" s="1" t="s">
        <v>98</v>
      </c>
      <c r="B101" s="18">
        <v>11404.8</v>
      </c>
      <c r="C101" s="18">
        <v>11404.8</v>
      </c>
      <c r="D101" s="18">
        <v>11404.8</v>
      </c>
    </row>
    <row r="102" spans="1:4" ht="19.5" customHeight="1">
      <c r="A102" s="1" t="s">
        <v>99</v>
      </c>
      <c r="B102" s="18">
        <v>26726.400000000001</v>
      </c>
      <c r="C102" s="18">
        <v>26726.400000000001</v>
      </c>
      <c r="D102" s="18">
        <v>26726.400000000001</v>
      </c>
    </row>
    <row r="103" spans="1:4" ht="19.5" customHeight="1">
      <c r="A103" s="6" t="s">
        <v>100</v>
      </c>
      <c r="B103" s="19">
        <f>B104</f>
        <v>10000</v>
      </c>
      <c r="C103" s="19">
        <f>C104</f>
        <v>10000</v>
      </c>
      <c r="D103" s="19">
        <f>D104</f>
        <v>10000</v>
      </c>
    </row>
    <row r="104" spans="1:4" ht="63.75" customHeight="1">
      <c r="A104" s="26" t="s">
        <v>101</v>
      </c>
      <c r="B104" s="18">
        <v>10000</v>
      </c>
      <c r="C104" s="18">
        <v>10000</v>
      </c>
      <c r="D104" s="18">
        <v>10000</v>
      </c>
    </row>
    <row r="105" spans="1:4" ht="19.5" customHeight="1">
      <c r="A105" s="6" t="s">
        <v>102</v>
      </c>
      <c r="B105" s="19">
        <f>SUM(B106:B106)</f>
        <v>16000</v>
      </c>
      <c r="C105" s="19">
        <f>SUM(C106:C106)</f>
        <v>16000</v>
      </c>
      <c r="D105" s="19">
        <f>SUM(D106:D106)</f>
        <v>16000</v>
      </c>
    </row>
    <row r="106" spans="1:4" ht="57" customHeight="1">
      <c r="A106" s="26" t="s">
        <v>103</v>
      </c>
      <c r="B106" s="15">
        <v>16000</v>
      </c>
      <c r="C106" s="15">
        <v>16000</v>
      </c>
      <c r="D106" s="15">
        <v>16000</v>
      </c>
    </row>
    <row r="107" spans="1:4" ht="19.5" customHeight="1">
      <c r="A107" s="6" t="s">
        <v>106</v>
      </c>
      <c r="B107" s="19">
        <f>B108</f>
        <v>20000</v>
      </c>
      <c r="C107" s="19">
        <f>C108</f>
        <v>20000</v>
      </c>
      <c r="D107" s="19">
        <f>D108</f>
        <v>20000</v>
      </c>
    </row>
    <row r="108" spans="1:4" ht="48" customHeight="1">
      <c r="A108" s="26" t="s">
        <v>107</v>
      </c>
      <c r="B108" s="14">
        <v>20000</v>
      </c>
      <c r="C108" s="14">
        <v>20000</v>
      </c>
      <c r="D108" s="14">
        <v>20000</v>
      </c>
    </row>
    <row r="109" spans="1:4" ht="19.5" customHeight="1">
      <c r="A109" s="6" t="s">
        <v>108</v>
      </c>
      <c r="B109" s="19">
        <f>B110</f>
        <v>86</v>
      </c>
      <c r="C109" s="19">
        <f t="shared" ref="C109:D109" si="13">C110</f>
        <v>89</v>
      </c>
      <c r="D109" s="19">
        <f t="shared" si="13"/>
        <v>93</v>
      </c>
    </row>
    <row r="110" spans="1:4" ht="19.5" customHeight="1">
      <c r="A110" s="26" t="s">
        <v>109</v>
      </c>
      <c r="B110" s="15">
        <v>86</v>
      </c>
      <c r="C110" s="15">
        <v>89</v>
      </c>
      <c r="D110" s="15">
        <v>93</v>
      </c>
    </row>
    <row r="111" spans="1:4" ht="19.5" customHeight="1">
      <c r="A111" s="6" t="s">
        <v>110</v>
      </c>
      <c r="B111" s="19">
        <f>SUM(B112)</f>
        <v>25064.1</v>
      </c>
      <c r="C111" s="19">
        <f t="shared" ref="C111:D111" si="14">SUM(C112)</f>
        <v>26305.200000000001</v>
      </c>
      <c r="D111" s="19">
        <f t="shared" si="14"/>
        <v>27385.200000000001</v>
      </c>
    </row>
    <row r="112" spans="1:4" ht="29.25" customHeight="1">
      <c r="A112" s="26" t="s">
        <v>111</v>
      </c>
      <c r="B112" s="14">
        <v>25064.1</v>
      </c>
      <c r="C112" s="14">
        <v>26305.200000000001</v>
      </c>
      <c r="D112" s="14">
        <v>27385.200000000001</v>
      </c>
    </row>
    <row r="113" spans="1:4" ht="19.5" customHeight="1">
      <c r="A113" s="6" t="s">
        <v>113</v>
      </c>
      <c r="B113" s="19">
        <f>SUM(B114)</f>
        <v>53000</v>
      </c>
      <c r="C113" s="19">
        <f t="shared" ref="C113:D113" si="15">SUM(C114)</f>
        <v>0</v>
      </c>
      <c r="D113" s="19">
        <f t="shared" si="15"/>
        <v>10000</v>
      </c>
    </row>
    <row r="114" spans="1:4" ht="45.75" customHeight="1">
      <c r="A114" s="26" t="s">
        <v>112</v>
      </c>
      <c r="B114" s="15">
        <v>53000</v>
      </c>
      <c r="C114" s="15"/>
      <c r="D114" s="15">
        <v>10000</v>
      </c>
    </row>
    <row r="115" spans="1:4" ht="19.5" customHeight="1">
      <c r="A115" s="6" t="s">
        <v>115</v>
      </c>
      <c r="B115" s="19">
        <f>SUM(B116)</f>
        <v>0</v>
      </c>
      <c r="C115" s="19">
        <f t="shared" ref="C115:D115" si="16">SUM(C116)</f>
        <v>0</v>
      </c>
      <c r="D115" s="19">
        <f t="shared" si="16"/>
        <v>30000</v>
      </c>
    </row>
    <row r="116" spans="1:4" ht="66" customHeight="1">
      <c r="A116" s="26" t="s">
        <v>114</v>
      </c>
      <c r="B116" s="15"/>
      <c r="C116" s="15"/>
      <c r="D116" s="15">
        <v>30000</v>
      </c>
    </row>
    <row r="117" spans="1:4" ht="17.25" customHeight="1">
      <c r="A117" s="6"/>
      <c r="B117" s="19">
        <f>B118</f>
        <v>0</v>
      </c>
      <c r="C117" s="19">
        <f t="shared" ref="C117:D117" si="17">C118</f>
        <v>0</v>
      </c>
      <c r="D117" s="19">
        <f t="shared" si="17"/>
        <v>0</v>
      </c>
    </row>
    <row r="118" spans="1:4" ht="17.25" customHeight="1">
      <c r="A118" s="10"/>
      <c r="B118" s="15"/>
      <c r="C118" s="15"/>
      <c r="D118" s="15"/>
    </row>
    <row r="119" spans="1:4" ht="18.75">
      <c r="A119" s="6"/>
      <c r="B119" s="19">
        <f>SUM(B120:B122)</f>
        <v>0</v>
      </c>
      <c r="C119" s="19">
        <f t="shared" ref="C119:D119" si="18">SUM(C120:C122)</f>
        <v>0</v>
      </c>
      <c r="D119" s="19">
        <f t="shared" si="18"/>
        <v>0</v>
      </c>
    </row>
    <row r="120" spans="1:4">
      <c r="A120" s="1"/>
      <c r="B120" s="15"/>
      <c r="C120" s="15"/>
      <c r="D120" s="15"/>
    </row>
    <row r="121" spans="1:4">
      <c r="A121" s="1"/>
      <c r="B121" s="15"/>
      <c r="C121" s="15"/>
      <c r="D121" s="15"/>
    </row>
    <row r="122" spans="1:4">
      <c r="A122" s="1"/>
      <c r="B122" s="15"/>
      <c r="C122" s="15"/>
      <c r="D122" s="15"/>
    </row>
    <row r="123" spans="1:4" ht="18.75">
      <c r="A123" s="6" t="s">
        <v>118</v>
      </c>
      <c r="B123" s="19">
        <f>B124+B125</f>
        <v>156240</v>
      </c>
      <c r="C123" s="19">
        <f>C124+C125</f>
        <v>156240</v>
      </c>
      <c r="D123" s="19">
        <f>D124+D125</f>
        <v>156240</v>
      </c>
    </row>
    <row r="124" spans="1:4">
      <c r="A124" s="9" t="s">
        <v>39</v>
      </c>
      <c r="B124" s="20">
        <v>120000</v>
      </c>
      <c r="C124" s="20">
        <v>120000</v>
      </c>
      <c r="D124" s="20">
        <v>120000</v>
      </c>
    </row>
    <row r="125" spans="1:4">
      <c r="A125" s="9" t="s">
        <v>40</v>
      </c>
      <c r="B125" s="20">
        <v>36240</v>
      </c>
      <c r="C125" s="20">
        <v>36240</v>
      </c>
      <c r="D125" s="20">
        <v>36240</v>
      </c>
    </row>
    <row r="126" spans="1:4" ht="18.75">
      <c r="A126" s="6" t="s">
        <v>76</v>
      </c>
      <c r="B126" s="19">
        <f>B127+B128</f>
        <v>0</v>
      </c>
      <c r="C126" s="19">
        <f>C127+C128</f>
        <v>0</v>
      </c>
      <c r="D126" s="19">
        <f>D127+D128</f>
        <v>0</v>
      </c>
    </row>
    <row r="127" spans="1:4">
      <c r="A127" s="9" t="s">
        <v>21</v>
      </c>
      <c r="B127" s="20"/>
      <c r="C127" s="20"/>
      <c r="D127" s="20"/>
    </row>
    <row r="128" spans="1:4">
      <c r="A128" s="9" t="s">
        <v>22</v>
      </c>
      <c r="B128" s="20"/>
      <c r="C128" s="20"/>
      <c r="D128" s="20"/>
    </row>
    <row r="129" spans="1:4" ht="18.75">
      <c r="A129" s="6" t="s">
        <v>89</v>
      </c>
      <c r="B129" s="19">
        <f>SUM(B130:B132)</f>
        <v>567.48</v>
      </c>
      <c r="C129" s="19">
        <f t="shared" ref="C129:D129" si="19">SUM(C130:C132)</f>
        <v>555.28</v>
      </c>
      <c r="D129" s="19">
        <f t="shared" si="19"/>
        <v>555.28</v>
      </c>
    </row>
    <row r="130" spans="1:4">
      <c r="A130" s="9" t="s">
        <v>67</v>
      </c>
      <c r="B130" s="20"/>
      <c r="C130" s="20"/>
      <c r="D130" s="20"/>
    </row>
    <row r="131" spans="1:4">
      <c r="A131" s="9" t="s">
        <v>68</v>
      </c>
      <c r="B131" s="20"/>
      <c r="C131" s="20"/>
      <c r="D131" s="20"/>
    </row>
    <row r="132" spans="1:4">
      <c r="A132" s="21" t="s">
        <v>50</v>
      </c>
      <c r="B132" s="13">
        <v>567.48</v>
      </c>
      <c r="C132" s="13">
        <v>555.28</v>
      </c>
      <c r="D132" s="13">
        <v>555.28</v>
      </c>
    </row>
    <row r="133" spans="1:4" ht="18.75">
      <c r="A133" s="6" t="s">
        <v>90</v>
      </c>
      <c r="B133" s="19">
        <f>SUM(B134:B136)</f>
        <v>233.84</v>
      </c>
      <c r="C133" s="19">
        <f t="shared" ref="C133:D133" si="20">SUM(C134:C136)</f>
        <v>274.22000000000003</v>
      </c>
      <c r="D133" s="19">
        <f t="shared" si="20"/>
        <v>274.22000000000003</v>
      </c>
    </row>
    <row r="134" spans="1:4">
      <c r="A134" s="9" t="s">
        <v>67</v>
      </c>
      <c r="B134" s="20"/>
      <c r="C134" s="20"/>
      <c r="D134" s="20"/>
    </row>
    <row r="135" spans="1:4">
      <c r="A135" s="9" t="s">
        <v>74</v>
      </c>
      <c r="B135" s="20"/>
      <c r="C135" s="20"/>
      <c r="D135" s="20"/>
    </row>
    <row r="136" spans="1:4">
      <c r="A136" s="21" t="s">
        <v>75</v>
      </c>
      <c r="B136" s="13">
        <v>233.84</v>
      </c>
      <c r="C136" s="13">
        <v>274.22000000000003</v>
      </c>
      <c r="D136" s="13">
        <v>274.22000000000003</v>
      </c>
    </row>
    <row r="137" spans="1:4" ht="18.75">
      <c r="A137" s="6"/>
      <c r="B137" s="19">
        <f>SUM(B138:B139)</f>
        <v>0</v>
      </c>
      <c r="C137" s="19">
        <f t="shared" ref="C137:D137" si="21">SUM(C138:C139)</f>
        <v>0</v>
      </c>
      <c r="D137" s="19">
        <f t="shared" si="21"/>
        <v>0</v>
      </c>
    </row>
    <row r="138" spans="1:4">
      <c r="A138" s="9"/>
      <c r="B138" s="20"/>
      <c r="C138" s="20"/>
      <c r="D138" s="20"/>
    </row>
    <row r="139" spans="1:4">
      <c r="A139" s="9"/>
      <c r="B139" s="20"/>
      <c r="C139" s="20"/>
      <c r="D139" s="20"/>
    </row>
    <row r="140" spans="1:4" ht="18.75">
      <c r="A140" s="6" t="s">
        <v>120</v>
      </c>
      <c r="B140" s="19">
        <f>B141+B142</f>
        <v>1284800</v>
      </c>
      <c r="C140" s="19">
        <f>C141+C142</f>
        <v>1284800</v>
      </c>
      <c r="D140" s="19">
        <f>D141+D142</f>
        <v>1284800</v>
      </c>
    </row>
    <row r="141" spans="1:4">
      <c r="A141" s="9" t="s">
        <v>48</v>
      </c>
      <c r="B141" s="20">
        <v>642400</v>
      </c>
      <c r="C141" s="20">
        <v>642400</v>
      </c>
      <c r="D141" s="20">
        <v>642400</v>
      </c>
    </row>
    <row r="142" spans="1:4">
      <c r="A142" s="9" t="s">
        <v>49</v>
      </c>
      <c r="B142" s="20">
        <v>642400</v>
      </c>
      <c r="C142" s="20">
        <v>642400</v>
      </c>
      <c r="D142" s="20">
        <v>642400</v>
      </c>
    </row>
    <row r="143" spans="1:4">
      <c r="A143" s="1"/>
      <c r="B143" s="15"/>
      <c r="C143" s="15"/>
      <c r="D143" s="15"/>
    </row>
    <row r="144" spans="1:4" hidden="1">
      <c r="A144" s="9" t="s">
        <v>35</v>
      </c>
      <c r="B144" s="20"/>
      <c r="C144" s="20"/>
      <c r="D144" s="20"/>
    </row>
    <row r="145" spans="1:4">
      <c r="A145" s="9" t="s">
        <v>38</v>
      </c>
      <c r="B145" s="20">
        <v>200000</v>
      </c>
      <c r="C145" s="20">
        <v>200000</v>
      </c>
      <c r="D145" s="20">
        <v>200000</v>
      </c>
    </row>
    <row r="146" spans="1:4">
      <c r="A146" s="9" t="s">
        <v>62</v>
      </c>
      <c r="B146" s="20">
        <v>200000</v>
      </c>
      <c r="C146" s="20">
        <v>200000</v>
      </c>
      <c r="D146" s="20">
        <v>200000</v>
      </c>
    </row>
    <row r="147" spans="1:4">
      <c r="A147" s="9" t="s">
        <v>63</v>
      </c>
      <c r="B147" s="20">
        <v>60000</v>
      </c>
      <c r="C147" s="20">
        <v>60000</v>
      </c>
      <c r="D147" s="20">
        <v>60000</v>
      </c>
    </row>
    <row r="148" spans="1:4">
      <c r="A148" s="9" t="s">
        <v>64</v>
      </c>
      <c r="B148" s="20">
        <v>65700</v>
      </c>
      <c r="C148" s="20">
        <v>65700</v>
      </c>
      <c r="D148" s="20">
        <v>65700</v>
      </c>
    </row>
    <row r="149" spans="1:4">
      <c r="A149" s="9" t="s">
        <v>65</v>
      </c>
      <c r="B149" s="20">
        <v>19800</v>
      </c>
      <c r="C149" s="20">
        <v>19800</v>
      </c>
      <c r="D149" s="20">
        <v>19800</v>
      </c>
    </row>
    <row r="150" spans="1:4">
      <c r="A150" s="9" t="s">
        <v>66</v>
      </c>
      <c r="B150" s="20">
        <v>89500</v>
      </c>
      <c r="C150" s="20">
        <v>89500</v>
      </c>
      <c r="D150" s="20">
        <v>89500</v>
      </c>
    </row>
    <row r="151" spans="1:4" hidden="1">
      <c r="A151" s="9" t="s">
        <v>37</v>
      </c>
      <c r="B151" s="20"/>
      <c r="C151" s="20"/>
      <c r="D151" s="20"/>
    </row>
    <row r="152" spans="1:4" hidden="1">
      <c r="A152" s="9" t="s">
        <v>36</v>
      </c>
      <c r="B152" s="20"/>
      <c r="C152" s="20"/>
      <c r="D152" s="20"/>
    </row>
    <row r="153" spans="1:4" ht="18.75">
      <c r="A153" s="6" t="s">
        <v>24</v>
      </c>
      <c r="B153" s="19">
        <f>B5+B57+B60+B66+B69+B71+B74+B76+B78+B81+B87+B90+B92+B94+B96+B99+B103+B105+B107+B109+B111+B113+B115+B117+B119+B123+B126+B129+B133+B137+B140</f>
        <v>21067734.070000004</v>
      </c>
      <c r="C153" s="19">
        <f t="shared" ref="C153:D153" si="22">C5+C57+C60+C66+C69+C71+C74+C76+C78+C81+C87+C90+C92+C94+C96+C99+C103+C105+C107+C109+C111+C113+C115+C117+C119+C123+C126+C129+C133+C137+C140</f>
        <v>20930934.080000002</v>
      </c>
      <c r="D153" s="19">
        <f t="shared" si="22"/>
        <v>21091004.940000001</v>
      </c>
    </row>
    <row r="154" spans="1:4">
      <c r="B154" s="2">
        <f>B153+B145+B146+B147+B148+B149+B150</f>
        <v>21702734.070000004</v>
      </c>
      <c r="C154" s="2">
        <f t="shared" ref="C154:D154" si="23">C153+C145+C146+C147+C148+C149+C150</f>
        <v>21565934.080000002</v>
      </c>
      <c r="D154" s="2">
        <f t="shared" si="23"/>
        <v>21726004.940000001</v>
      </c>
    </row>
  </sheetData>
  <mergeCells count="6">
    <mergeCell ref="D3:D4"/>
    <mergeCell ref="A1:C1"/>
    <mergeCell ref="C3:C4"/>
    <mergeCell ref="A3:A4"/>
    <mergeCell ref="B3:B4"/>
    <mergeCell ref="A2:C2"/>
  </mergeCells>
  <pageMargins left="0.70866141732283472" right="0.70866141732283472" top="0.55118110236220474" bottom="0.55118110236220474" header="0.31496062992125984" footer="0.31496062992125984"/>
  <pageSetup paperSize="9" scale="68" orientation="portrait" cellComments="asDisplayed" horizontalDpi="180" verticalDpi="180" r:id="rId1"/>
  <rowBreaks count="1" manualBreakCount="1">
    <brk id="56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2025-01-16T07:53:56Z</dcterms:modified>
</cp:coreProperties>
</file>